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795"/>
  </bookViews>
  <sheets>
    <sheet name="приложение 9" sheetId="1" r:id="rId1"/>
  </sheets>
  <definedNames>
    <definedName name="_xlnm.Print_Titles" localSheetId="0">'приложение 9'!$13:$16</definedName>
  </definedNames>
  <calcPr calcId="124519"/>
</workbook>
</file>

<file path=xl/calcChain.xml><?xml version="1.0" encoding="utf-8"?>
<calcChain xmlns="http://schemas.openxmlformats.org/spreadsheetml/2006/main">
  <c r="I28" i="1"/>
  <c r="J28"/>
  <c r="K28"/>
  <c r="L28"/>
  <c r="M28"/>
  <c r="N28"/>
  <c r="O28"/>
  <c r="P28"/>
  <c r="Q28"/>
  <c r="R28"/>
  <c r="S28"/>
  <c r="T28"/>
  <c r="U28"/>
  <c r="V28"/>
  <c r="W28"/>
  <c r="X28"/>
  <c r="Y28"/>
  <c r="Z28"/>
  <c r="U32"/>
  <c r="T32"/>
  <c r="S32"/>
  <c r="R32"/>
  <c r="O32"/>
  <c r="N32"/>
  <c r="I32"/>
  <c r="W31"/>
  <c r="V31" s="1"/>
  <c r="D31"/>
  <c r="W30"/>
  <c r="V30" s="1"/>
  <c r="D30"/>
  <c r="H28"/>
  <c r="H32" s="1"/>
  <c r="G28"/>
  <c r="F28"/>
  <c r="V27"/>
  <c r="D27"/>
  <c r="V26"/>
  <c r="D26"/>
  <c r="Z25"/>
  <c r="Z32" s="1"/>
  <c r="Y25"/>
  <c r="X25"/>
  <c r="W25"/>
  <c r="J25"/>
  <c r="D25"/>
  <c r="Q23"/>
  <c r="Q32" s="1"/>
  <c r="P32" s="1"/>
  <c r="K23"/>
  <c r="K32" s="1"/>
  <c r="E23"/>
  <c r="W22"/>
  <c r="V22" s="1"/>
  <c r="P22"/>
  <c r="J22"/>
  <c r="D22"/>
  <c r="W21"/>
  <c r="V21" s="1"/>
  <c r="V23" s="1"/>
  <c r="P21"/>
  <c r="P23" s="1"/>
  <c r="J21"/>
  <c r="J23" s="1"/>
  <c r="D21"/>
  <c r="D23" s="1"/>
  <c r="M19"/>
  <c r="M32" s="1"/>
  <c r="L19"/>
  <c r="L32" s="1"/>
  <c r="G19"/>
  <c r="G32" s="1"/>
  <c r="F19"/>
  <c r="F32" s="1"/>
  <c r="E19"/>
  <c r="Y18"/>
  <c r="Y19" s="1"/>
  <c r="Y32" s="1"/>
  <c r="X18"/>
  <c r="X19" s="1"/>
  <c r="W18"/>
  <c r="W19" s="1"/>
  <c r="P18"/>
  <c r="P19" s="1"/>
  <c r="J18"/>
  <c r="J19" s="1"/>
  <c r="D18"/>
  <c r="D19" s="1"/>
  <c r="X16"/>
  <c r="Y16" s="1"/>
  <c r="Z16" s="1"/>
  <c r="R16"/>
  <c r="S16" s="1"/>
  <c r="T16" s="1"/>
  <c r="U16" s="1"/>
  <c r="L16"/>
  <c r="M16" s="1"/>
  <c r="N16" s="1"/>
  <c r="O16" s="1"/>
  <c r="F16"/>
  <c r="G16" s="1"/>
  <c r="H16" s="1"/>
  <c r="I16" s="1"/>
  <c r="B16"/>
  <c r="C16" s="1"/>
  <c r="D16" s="1"/>
  <c r="D28" l="1"/>
  <c r="X32"/>
  <c r="E32"/>
  <c r="V25"/>
  <c r="D32"/>
  <c r="V18"/>
  <c r="V19" s="1"/>
  <c r="J32"/>
  <c r="W23"/>
  <c r="V32" l="1"/>
  <c r="W32"/>
</calcChain>
</file>

<file path=xl/sharedStrings.xml><?xml version="1.0" encoding="utf-8"?>
<sst xmlns="http://schemas.openxmlformats.org/spreadsheetml/2006/main" count="56" uniqueCount="44">
  <si>
    <t>к постановлению</t>
  </si>
  <si>
    <t>Администрации  города</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</si>
  <si>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</si>
  <si>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 п/п</t>
  </si>
  <si>
    <t>Наименование мероприятий</t>
  </si>
  <si>
    <t>Ответственный исполнитель</t>
  </si>
  <si>
    <t>Источник финансового обеспечения, тыс.руб.</t>
  </si>
  <si>
    <t>ИТОГО</t>
  </si>
  <si>
    <t>Финансовое обеспечение всего</t>
  </si>
  <si>
    <t>2028*</t>
  </si>
  <si>
    <t>2023***</t>
  </si>
  <si>
    <t>2025***</t>
  </si>
  <si>
    <t>1. Основное мероприятие «Приобретение жилых помещений»</t>
  </si>
  <si>
    <t>1.1.</t>
  </si>
  <si>
    <t>Приобретение жилых помещений для переселения граждан из аварийного жилищного фонда</t>
  </si>
  <si>
    <t>КУИГ</t>
  </si>
  <si>
    <t>ИТОГО по мероприятию:</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</si>
  <si>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</si>
  <si>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2.1.</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</si>
  <si>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</si>
  <si>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Выкуп жилых помещений</t>
  </si>
  <si>
    <t>3. Основное мероприятие «Снос аварийного жилищного фонда»</t>
  </si>
  <si>
    <t>3.1.</t>
  </si>
  <si>
    <t>Снос аварийного жилищного фонда после расселения граждан, в том числе:  *</t>
  </si>
  <si>
    <t>3.2.</t>
  </si>
  <si>
    <t>Составление проектной документации на снос аварийных домов, в рамках софинансирования мероприятий по сносу</t>
  </si>
  <si>
    <t>3.3.</t>
  </si>
  <si>
    <t>Оказание услуг по проверке сметной документации на снос аварийных домов в рамках софинансирования мероприятий по сносу</t>
  </si>
  <si>
    <t>4. Основное мероприятие «Определение рыночной стоимости жилых помещений (квартир)»</t>
  </si>
  <si>
    <t>4.1.</t>
  </si>
  <si>
    <t>Определение рыночной стоимости жилых помещений (квартир) аварийного жилищного фонда, в том числе:</t>
  </si>
  <si>
    <t>ИТОГО по муниципальной программе:</t>
  </si>
  <si>
    <t>*</t>
  </si>
  <si>
    <t>&gt;&gt;.</t>
  </si>
  <si>
    <t>Бюджетные ассигнования бюджета города</t>
  </si>
  <si>
    <t>Бюджетные ассигнования областного бюджета *</t>
  </si>
  <si>
    <t>Дополнительные средства в виде платежей, взносов, безвозмездных перечислений на реализацию муниципальной программы  **</t>
  </si>
  <si>
    <t>** предусматриваются в Системе программных мероприятий и заполняются в случае наличия возможности для софинансирования из соответствующего источника.</t>
  </si>
  <si>
    <t>программы (столбцы предусматриваются в Системе программных мероприятий и заполняются в случае наличия возможности для софинансирования из соответствующих источников.)</t>
  </si>
  <si>
    <t xml:space="preserve">* средства бюджета города, источником финансового обеспечения которых являются средства областного бюджета, указываются в виде межбюджетных трансфертов, возможных к получению на реализацию мероприятий муниципальной </t>
  </si>
  <si>
    <t>"ПРИЛОЖЕНИЕ № 9</t>
  </si>
  <si>
    <t>Система программных мероприятий 2023 -2026 годов</t>
  </si>
  <si>
    <t>ПРИЛОЖЕНИЕ</t>
  </si>
  <si>
    <t>от 29.12.2023 № 4199</t>
  </si>
</sst>
</file>

<file path=xl/styles.xml><?xml version="1.0" encoding="utf-8"?>
<styleSheet xmlns="http://schemas.openxmlformats.org/spreadsheetml/2006/main">
  <numFmts count="2">
    <numFmt numFmtId="164" formatCode="#\ ##0.00000"/>
    <numFmt numFmtId="165" formatCode="#\ ##0.00"/>
  </numFmts>
  <fonts count="20">
    <font>
      <sz val="11"/>
      <color theme="1"/>
      <name val="Calibri"/>
      <charset val="204"/>
      <scheme val="minor"/>
    </font>
    <font>
      <b/>
      <sz val="11"/>
      <color indexed="8"/>
      <name val="Calibri"/>
      <family val="2"/>
      <charset val="204"/>
    </font>
    <font>
      <sz val="14"/>
      <color theme="1"/>
      <name val="Calibri"/>
      <family val="2"/>
      <charset val="204"/>
      <scheme val="minor"/>
    </font>
    <font>
      <b/>
      <sz val="11"/>
      <color indexed="8"/>
      <name val="Times New Roman"/>
      <family val="1"/>
      <charset val="204"/>
    </font>
    <font>
      <b/>
      <sz val="8"/>
      <color indexed="8"/>
      <name val="Times New Roman"/>
      <family val="1"/>
      <charset val="204"/>
    </font>
    <font>
      <b/>
      <sz val="9"/>
      <color indexed="8"/>
      <name val="Times New Roman"/>
      <family val="1"/>
      <charset val="204"/>
    </font>
    <font>
      <b/>
      <sz val="9"/>
      <color theme="1"/>
      <name val="Times New Roman"/>
      <family val="1"/>
      <charset val="204"/>
    </font>
    <font>
      <b/>
      <sz val="12"/>
      <color indexed="8"/>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8"/>
      <color indexed="8"/>
      <name val="Times New Roman"/>
      <family val="1"/>
      <charset val="204"/>
    </font>
    <font>
      <sz val="7.5"/>
      <color indexed="8"/>
      <name val="Times New Roman"/>
      <family val="1"/>
      <charset val="204"/>
    </font>
    <font>
      <sz val="14"/>
      <color indexed="8"/>
      <name val="Times New Roman"/>
      <family val="1"/>
      <charset val="204"/>
    </font>
    <font>
      <b/>
      <sz val="14"/>
      <color indexed="8"/>
      <name val="Times New Roman"/>
      <family val="1"/>
      <charset val="204"/>
    </font>
    <font>
      <sz val="11"/>
      <color indexed="8"/>
      <name val="Times New Roman"/>
      <family val="1"/>
      <charset val="204"/>
    </font>
    <font>
      <b/>
      <sz val="11"/>
      <color theme="1"/>
      <name val="Calibri"/>
      <family val="2"/>
      <charset val="204"/>
      <scheme val="minor"/>
    </font>
    <font>
      <sz val="10"/>
      <name val="Arial"/>
      <family val="2"/>
      <charset val="204"/>
    </font>
    <font>
      <sz val="10"/>
      <name val="Arial Cyr"/>
      <charset val="204"/>
    </font>
    <font>
      <sz val="7.5"/>
      <color indexed="8"/>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7" fillId="0" borderId="0"/>
    <xf numFmtId="0" fontId="18" fillId="0" borderId="0"/>
  </cellStyleXfs>
  <cellXfs count="63">
    <xf numFmtId="0" fontId="0" fillId="0" borderId="0" xfId="0"/>
    <xf numFmtId="0" fontId="0" fillId="2" borderId="0" xfId="0" applyFill="1" applyAlignment="1">
      <alignment horizontal="center"/>
    </xf>
    <xf numFmtId="0" fontId="1" fillId="2" borderId="0" xfId="0" applyFont="1" applyFill="1" applyAlignment="1">
      <alignment horizontal="center"/>
    </xf>
    <xf numFmtId="0" fontId="1" fillId="2" borderId="0" xfId="0" applyFont="1" applyFill="1"/>
    <xf numFmtId="0" fontId="0" fillId="2" borderId="0" xfId="0" applyFill="1"/>
    <xf numFmtId="0" fontId="2" fillId="2" borderId="0" xfId="0" applyFont="1" applyFill="1"/>
    <xf numFmtId="0" fontId="3" fillId="2" borderId="0" xfId="0" applyFont="1" applyFill="1" applyAlignment="1">
      <alignment horizontal="center"/>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164" fontId="8" fillId="2" borderId="5" xfId="0" applyNumberFormat="1" applyFont="1" applyFill="1" applyBorder="1" applyAlignment="1">
      <alignment horizontal="center"/>
    </xf>
    <xf numFmtId="164" fontId="9" fillId="2" borderId="5" xfId="0" applyNumberFormat="1" applyFont="1" applyFill="1" applyBorder="1" applyAlignment="1">
      <alignment horizontal="center" wrapText="1"/>
    </xf>
    <xf numFmtId="164" fontId="8" fillId="2" borderId="5" xfId="0" applyNumberFormat="1" applyFont="1" applyFill="1" applyBorder="1" applyAlignment="1">
      <alignment horizontal="center" vertical="center" textRotation="90" wrapText="1"/>
    </xf>
    <xf numFmtId="164" fontId="10" fillId="2" borderId="5" xfId="0" applyNumberFormat="1" applyFont="1" applyFill="1" applyBorder="1" applyAlignment="1">
      <alignment horizontal="center" vertical="center" textRotation="90" wrapText="1"/>
    </xf>
    <xf numFmtId="164" fontId="9" fillId="2" borderId="5" xfId="0" applyNumberFormat="1" applyFont="1" applyFill="1" applyBorder="1" applyAlignment="1">
      <alignment horizontal="center" vertical="center" textRotation="90" wrapText="1"/>
    </xf>
    <xf numFmtId="164" fontId="11" fillId="2" borderId="5" xfId="0" applyNumberFormat="1" applyFont="1" applyFill="1" applyBorder="1" applyAlignment="1">
      <alignment horizontal="center" wrapText="1"/>
    </xf>
    <xf numFmtId="164" fontId="10" fillId="2" borderId="5" xfId="0" applyNumberFormat="1" applyFont="1" applyFill="1" applyBorder="1" applyAlignment="1">
      <alignment horizontal="center" wrapText="1"/>
    </xf>
    <xf numFmtId="164" fontId="5" fillId="2" borderId="5" xfId="0" applyNumberFormat="1" applyFont="1" applyFill="1" applyBorder="1" applyAlignment="1">
      <alignment horizontal="center" textRotation="90" wrapText="1"/>
    </xf>
    <xf numFmtId="164" fontId="4" fillId="2" borderId="5" xfId="0" applyNumberFormat="1" applyFont="1" applyFill="1" applyBorder="1" applyAlignment="1">
      <alignment horizont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textRotation="90" wrapText="1"/>
    </xf>
    <xf numFmtId="0" fontId="12" fillId="2" borderId="0" xfId="0" applyFont="1" applyFill="1"/>
    <xf numFmtId="0" fontId="9" fillId="2" borderId="0" xfId="0" applyFont="1" applyFill="1" applyAlignment="1">
      <alignment horizontal="left" vertical="top"/>
    </xf>
    <xf numFmtId="0" fontId="9" fillId="2" borderId="0" xfId="0" applyFont="1" applyFill="1" applyAlignment="1">
      <alignment horizontal="justify"/>
    </xf>
    <xf numFmtId="0" fontId="0" fillId="2" borderId="0" xfId="0" applyFill="1" applyAlignment="1"/>
    <xf numFmtId="0" fontId="13" fillId="2" borderId="0" xfId="0" applyFont="1" applyFill="1" applyAlignment="1">
      <alignment horizontal="justify"/>
    </xf>
    <xf numFmtId="0" fontId="2" fillId="2" borderId="0" xfId="0" applyFont="1" applyFill="1" applyAlignment="1"/>
    <xf numFmtId="0" fontId="14" fillId="2" borderId="0" xfId="0" applyFont="1" applyFill="1" applyAlignment="1">
      <alignment horizontal="center"/>
    </xf>
    <xf numFmtId="0" fontId="15" fillId="2" borderId="0" xfId="0" applyFont="1" applyFill="1" applyAlignment="1">
      <alignment horizontal="center"/>
    </xf>
    <xf numFmtId="0" fontId="16" fillId="2" borderId="5" xfId="0" applyFont="1" applyFill="1" applyBorder="1"/>
    <xf numFmtId="165" fontId="5" fillId="2" borderId="0" xfId="0" applyNumberFormat="1" applyFont="1" applyFill="1" applyBorder="1" applyAlignment="1">
      <alignment horizontal="left" vertical="center" textRotation="90" wrapText="1"/>
    </xf>
    <xf numFmtId="164" fontId="0" fillId="2" borderId="0" xfId="0" applyNumberFormat="1" applyFill="1" applyAlignment="1">
      <alignment horizontal="center"/>
    </xf>
    <xf numFmtId="0" fontId="19" fillId="2" borderId="0" xfId="0" applyFont="1" applyFill="1"/>
    <xf numFmtId="0" fontId="16"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9" fillId="2" borderId="0" xfId="0" applyFont="1" applyFill="1" applyAlignment="1">
      <alignment horizontal="lef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2" borderId="3" xfId="0" applyFont="1" applyFill="1" applyBorder="1" applyAlignment="1">
      <alignment wrapText="1"/>
    </xf>
    <xf numFmtId="0" fontId="16" fillId="2" borderId="7" xfId="0" applyFont="1" applyFill="1" applyBorder="1" applyAlignment="1">
      <alignment wrapText="1"/>
    </xf>
    <xf numFmtId="164" fontId="7" fillId="2" borderId="5" xfId="0" applyNumberFormat="1" applyFont="1" applyFill="1" applyBorder="1" applyAlignment="1">
      <alignment horizontal="center" wrapText="1"/>
    </xf>
    <xf numFmtId="0" fontId="19" fillId="2" borderId="0" xfId="0" applyFont="1" applyFill="1" applyAlignment="1">
      <alignment wrapText="1"/>
    </xf>
    <xf numFmtId="0" fontId="0" fillId="2" borderId="0" xfId="0" applyFill="1" applyAlignment="1">
      <alignmen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8" fillId="2" borderId="1" xfId="0" applyNumberFormat="1" applyFont="1" applyFill="1" applyBorder="1" applyAlignment="1">
      <alignment horizontal="center"/>
    </xf>
    <xf numFmtId="164" fontId="8" fillId="2" borderId="6" xfId="0" applyNumberFormat="1" applyFont="1" applyFill="1" applyBorder="1" applyAlignment="1">
      <alignment horizontal="center"/>
    </xf>
    <xf numFmtId="0" fontId="5" fillId="2" borderId="1"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164" fontId="8" fillId="2" borderId="1" xfId="0" applyNumberFormat="1" applyFont="1" applyFill="1" applyBorder="1" applyAlignment="1">
      <alignment horizontal="center" vertical="center" textRotation="90" wrapText="1"/>
    </xf>
    <xf numFmtId="164" fontId="8" fillId="2" borderId="6" xfId="0" applyNumberFormat="1"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2:AB38"/>
  <sheetViews>
    <sheetView tabSelected="1" workbookViewId="0">
      <selection activeCell="S5" sqref="S5"/>
    </sheetView>
  </sheetViews>
  <sheetFormatPr defaultColWidth="8.85546875" defaultRowHeight="15"/>
  <cols>
    <col min="1" max="1" width="4" style="4" customWidth="1"/>
    <col min="2" max="2" width="19.140625" style="4" customWidth="1"/>
    <col min="3" max="3" width="13.28515625" style="4" customWidth="1"/>
    <col min="4" max="4" width="5.42578125" style="4" customWidth="1"/>
    <col min="5" max="5" width="4.5703125" style="4" customWidth="1"/>
    <col min="6" max="6" width="4.7109375" style="4" customWidth="1"/>
    <col min="7" max="7" width="5.140625" style="4" customWidth="1"/>
    <col min="8" max="8" width="5.42578125" style="4" customWidth="1"/>
    <col min="9" max="9" width="6.140625" style="4" hidden="1" customWidth="1"/>
    <col min="10" max="10" width="6.42578125" style="4" customWidth="1"/>
    <col min="11" max="11" width="4.7109375" style="4" customWidth="1"/>
    <col min="12" max="12" width="4.85546875" style="4" customWidth="1"/>
    <col min="13" max="13" width="4.140625" style="4" customWidth="1"/>
    <col min="14" max="14" width="4.28515625" style="4" customWidth="1"/>
    <col min="15" max="15" width="3.140625" style="4" hidden="1" customWidth="1"/>
    <col min="16" max="16" width="5.5703125" style="4" customWidth="1"/>
    <col min="17" max="18" width="4.5703125" style="4" customWidth="1"/>
    <col min="19" max="19" width="4.28515625" style="4" customWidth="1"/>
    <col min="20" max="20" width="4.140625" style="4" customWidth="1"/>
    <col min="21" max="21" width="3.140625" style="4" hidden="1" customWidth="1"/>
    <col min="22" max="22" width="4.85546875" style="4" customWidth="1"/>
    <col min="23" max="23" width="4" style="4" customWidth="1"/>
    <col min="24" max="24" width="4.28515625" style="4" customWidth="1"/>
    <col min="25" max="25" width="5.140625" style="4" customWidth="1"/>
    <col min="26" max="26" width="6" style="4" customWidth="1"/>
    <col min="27" max="27" width="8.85546875" style="4"/>
    <col min="28" max="28" width="13.140625" style="4" customWidth="1"/>
    <col min="29" max="16384" width="8.85546875" style="4"/>
  </cols>
  <sheetData>
    <row r="2" spans="1:26">
      <c r="L2" s="21"/>
      <c r="S2" s="21" t="s">
        <v>42</v>
      </c>
    </row>
    <row r="3" spans="1:26">
      <c r="L3" s="21"/>
      <c r="S3" s="21" t="s">
        <v>0</v>
      </c>
    </row>
    <row r="4" spans="1:26">
      <c r="L4" s="21"/>
      <c r="S4" s="21" t="s">
        <v>1</v>
      </c>
    </row>
    <row r="5" spans="1:26">
      <c r="L5" s="21"/>
      <c r="S5" s="21" t="s">
        <v>43</v>
      </c>
    </row>
    <row r="6" spans="1:26">
      <c r="L6" s="21"/>
      <c r="S6" s="21"/>
    </row>
    <row r="7" spans="1:26">
      <c r="L7" s="21"/>
      <c r="S7" s="21" t="s">
        <v>40</v>
      </c>
    </row>
    <row r="8" spans="1:26" ht="76.5" customHeight="1">
      <c r="L8" s="22"/>
      <c r="M8" s="23"/>
      <c r="N8" s="23"/>
      <c r="O8" s="23"/>
      <c r="P8" s="23"/>
      <c r="S8" s="34" t="s">
        <v>2</v>
      </c>
      <c r="T8" s="34"/>
      <c r="U8" s="34"/>
      <c r="V8" s="34"/>
      <c r="W8" s="34"/>
      <c r="X8" s="34"/>
      <c r="Y8" s="34"/>
      <c r="Z8" s="34"/>
    </row>
    <row r="9" spans="1:26" ht="18.95" customHeight="1">
      <c r="G9" s="5"/>
      <c r="H9" s="5"/>
      <c r="I9" s="5"/>
      <c r="J9" s="5"/>
      <c r="K9" s="5"/>
      <c r="L9" s="24"/>
      <c r="M9" s="25"/>
      <c r="N9" s="25"/>
      <c r="O9" s="25"/>
      <c r="P9" s="25"/>
      <c r="Q9" s="5"/>
      <c r="R9" s="5"/>
      <c r="S9" s="24"/>
      <c r="T9" s="25"/>
      <c r="U9" s="23"/>
      <c r="V9" s="23"/>
      <c r="W9" s="23"/>
      <c r="X9" s="23"/>
      <c r="Y9" s="23"/>
      <c r="Z9" s="23"/>
    </row>
    <row r="10" spans="1:26" ht="18.75">
      <c r="A10" s="6"/>
      <c r="G10" s="5"/>
      <c r="H10" s="5"/>
      <c r="I10" s="5"/>
      <c r="J10" s="5"/>
      <c r="K10" s="5"/>
      <c r="L10" s="5"/>
      <c r="M10" s="26" t="s">
        <v>41</v>
      </c>
      <c r="N10" s="5"/>
      <c r="O10" s="5"/>
      <c r="P10" s="5"/>
      <c r="Q10" s="5"/>
      <c r="R10" s="5"/>
      <c r="S10" s="5"/>
      <c r="T10" s="5"/>
    </row>
    <row r="11" spans="1:26">
      <c r="M11" s="27"/>
    </row>
    <row r="12" spans="1:26" ht="18" customHeight="1">
      <c r="A12" s="46" t="s">
        <v>3</v>
      </c>
      <c r="B12" s="51" t="s">
        <v>4</v>
      </c>
      <c r="C12" s="51" t="s">
        <v>5</v>
      </c>
      <c r="D12" s="35" t="s">
        <v>6</v>
      </c>
      <c r="E12" s="36"/>
      <c r="F12" s="36"/>
      <c r="G12" s="36"/>
      <c r="H12" s="36"/>
      <c r="I12" s="36"/>
      <c r="J12" s="36"/>
      <c r="K12" s="36"/>
      <c r="L12" s="36"/>
      <c r="M12" s="36"/>
      <c r="N12" s="36"/>
      <c r="O12" s="36"/>
      <c r="P12" s="36"/>
      <c r="Q12" s="36"/>
      <c r="R12" s="36"/>
      <c r="S12" s="36"/>
      <c r="T12" s="36"/>
      <c r="U12" s="28"/>
      <c r="V12" s="57" t="s">
        <v>7</v>
      </c>
      <c r="W12" s="58"/>
      <c r="X12" s="58"/>
      <c r="Y12" s="58"/>
      <c r="Z12" s="59"/>
    </row>
    <row r="13" spans="1:26" ht="51.75" customHeight="1">
      <c r="A13" s="47"/>
      <c r="B13" s="52"/>
      <c r="C13" s="52"/>
      <c r="D13" s="37" t="s">
        <v>34</v>
      </c>
      <c r="E13" s="38"/>
      <c r="F13" s="38"/>
      <c r="G13" s="38"/>
      <c r="H13" s="38"/>
      <c r="I13" s="39"/>
      <c r="J13" s="40" t="s">
        <v>35</v>
      </c>
      <c r="K13" s="40"/>
      <c r="L13" s="40"/>
      <c r="M13" s="40"/>
      <c r="N13" s="40"/>
      <c r="O13" s="40"/>
      <c r="P13" s="37" t="s">
        <v>36</v>
      </c>
      <c r="Q13" s="41"/>
      <c r="R13" s="41"/>
      <c r="S13" s="41"/>
      <c r="T13" s="41"/>
      <c r="U13" s="42"/>
      <c r="V13" s="60"/>
      <c r="W13" s="61"/>
      <c r="X13" s="61"/>
      <c r="Y13" s="61"/>
      <c r="Z13" s="62"/>
    </row>
    <row r="14" spans="1:26" ht="21.6" customHeight="1">
      <c r="A14" s="47"/>
      <c r="B14" s="52"/>
      <c r="C14" s="52"/>
      <c r="D14" s="56" t="s">
        <v>8</v>
      </c>
      <c r="E14" s="40"/>
      <c r="F14" s="40"/>
      <c r="G14" s="40"/>
      <c r="H14" s="40"/>
      <c r="I14" s="40"/>
      <c r="J14" s="56" t="s">
        <v>8</v>
      </c>
      <c r="K14" s="40"/>
      <c r="L14" s="40"/>
      <c r="M14" s="40"/>
      <c r="N14" s="40"/>
      <c r="O14" s="40"/>
      <c r="P14" s="56" t="s">
        <v>8</v>
      </c>
      <c r="Q14" s="32"/>
      <c r="R14" s="32"/>
      <c r="S14" s="32"/>
      <c r="T14" s="32"/>
      <c r="U14" s="32"/>
      <c r="V14" s="56" t="s">
        <v>8</v>
      </c>
      <c r="W14" s="32"/>
      <c r="X14" s="32"/>
      <c r="Y14" s="32"/>
      <c r="Z14" s="32"/>
    </row>
    <row r="15" spans="1:26" ht="63" customHeight="1">
      <c r="A15" s="48"/>
      <c r="B15" s="53"/>
      <c r="C15" s="53"/>
      <c r="D15" s="56"/>
      <c r="E15" s="7">
        <v>2023</v>
      </c>
      <c r="F15" s="7">
        <v>2024</v>
      </c>
      <c r="G15" s="7">
        <v>2025</v>
      </c>
      <c r="H15" s="7">
        <v>2026</v>
      </c>
      <c r="I15" s="7" t="s">
        <v>9</v>
      </c>
      <c r="J15" s="56"/>
      <c r="K15" s="7" t="s">
        <v>10</v>
      </c>
      <c r="L15" s="7">
        <v>2024</v>
      </c>
      <c r="M15" s="7" t="s">
        <v>11</v>
      </c>
      <c r="N15" s="7">
        <v>2026</v>
      </c>
      <c r="O15" s="7">
        <v>2028</v>
      </c>
      <c r="P15" s="56"/>
      <c r="Q15" s="7" t="s">
        <v>10</v>
      </c>
      <c r="R15" s="7">
        <v>2024</v>
      </c>
      <c r="S15" s="7">
        <v>2025</v>
      </c>
      <c r="T15" s="7">
        <v>2026</v>
      </c>
      <c r="U15" s="7">
        <v>2028</v>
      </c>
      <c r="V15" s="56"/>
      <c r="W15" s="7">
        <v>2023</v>
      </c>
      <c r="X15" s="7">
        <v>2024</v>
      </c>
      <c r="Y15" s="7">
        <v>2025</v>
      </c>
      <c r="Z15" s="7">
        <v>2026</v>
      </c>
    </row>
    <row r="16" spans="1:26">
      <c r="A16" s="8">
        <v>1</v>
      </c>
      <c r="B16" s="8">
        <f>A16+1</f>
        <v>2</v>
      </c>
      <c r="C16" s="8">
        <f>B16+1</f>
        <v>3</v>
      </c>
      <c r="D16" s="8">
        <f>C16+1</f>
        <v>4</v>
      </c>
      <c r="E16" s="8">
        <v>5</v>
      </c>
      <c r="F16" s="8">
        <f>E16+1</f>
        <v>6</v>
      </c>
      <c r="G16" s="8">
        <f>F16+1</f>
        <v>7</v>
      </c>
      <c r="H16" s="8">
        <f>G16+1</f>
        <v>8</v>
      </c>
      <c r="I16" s="8" t="e">
        <f>#REF!+1</f>
        <v>#REF!</v>
      </c>
      <c r="J16" s="8">
        <v>10</v>
      </c>
      <c r="K16" s="8">
        <v>11</v>
      </c>
      <c r="L16" s="8">
        <f>K16+1</f>
        <v>12</v>
      </c>
      <c r="M16" s="8">
        <f>L16+1</f>
        <v>13</v>
      </c>
      <c r="N16" s="8">
        <f>M16+1</f>
        <v>14</v>
      </c>
      <c r="O16" s="8" t="e">
        <f>#REF!+1</f>
        <v>#REF!</v>
      </c>
      <c r="P16" s="8">
        <v>16</v>
      </c>
      <c r="Q16" s="8">
        <v>17</v>
      </c>
      <c r="R16" s="8">
        <f>Q16+1</f>
        <v>18</v>
      </c>
      <c r="S16" s="8">
        <f>R16+1</f>
        <v>19</v>
      </c>
      <c r="T16" s="8">
        <f>S16+1</f>
        <v>20</v>
      </c>
      <c r="U16" s="8" t="e">
        <f>#REF!+1</f>
        <v>#REF!</v>
      </c>
      <c r="V16" s="8">
        <v>22</v>
      </c>
      <c r="W16" s="8">
        <v>23</v>
      </c>
      <c r="X16" s="8">
        <f>W16+1</f>
        <v>24</v>
      </c>
      <c r="Y16" s="8">
        <f>X16+1</f>
        <v>25</v>
      </c>
      <c r="Z16" s="8">
        <f>Y16+1</f>
        <v>26</v>
      </c>
    </row>
    <row r="17" spans="1:28" ht="35.1" customHeight="1">
      <c r="A17" s="33" t="s">
        <v>12</v>
      </c>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8" s="1" customFormat="1" ht="85.5" customHeight="1">
      <c r="A18" s="9" t="s">
        <v>13</v>
      </c>
      <c r="B18" s="10" t="s">
        <v>14</v>
      </c>
      <c r="C18" s="11" t="s">
        <v>15</v>
      </c>
      <c r="D18" s="12">
        <f>SUM(E18:I18)</f>
        <v>0</v>
      </c>
      <c r="E18" s="13">
        <v>0</v>
      </c>
      <c r="F18" s="13">
        <v>0</v>
      </c>
      <c r="G18" s="13">
        <v>0</v>
      </c>
      <c r="H18" s="13">
        <v>0</v>
      </c>
      <c r="I18" s="13">
        <v>0</v>
      </c>
      <c r="J18" s="12">
        <f>SUM(K18:O18)</f>
        <v>107986.04</v>
      </c>
      <c r="K18" s="13">
        <v>0</v>
      </c>
      <c r="L18" s="13">
        <v>40820</v>
      </c>
      <c r="M18" s="13">
        <v>67166.039999999994</v>
      </c>
      <c r="N18" s="13">
        <v>0</v>
      </c>
      <c r="O18" s="13">
        <v>0</v>
      </c>
      <c r="P18" s="12">
        <f>SUM(Q18:T18)</f>
        <v>0</v>
      </c>
      <c r="Q18" s="13">
        <v>0</v>
      </c>
      <c r="R18" s="13">
        <v>0</v>
      </c>
      <c r="S18" s="13">
        <v>0</v>
      </c>
      <c r="T18" s="13">
        <v>0</v>
      </c>
      <c r="U18" s="13">
        <v>0</v>
      </c>
      <c r="V18" s="12">
        <f>SUM(W18:Z18)</f>
        <v>107986.04</v>
      </c>
      <c r="W18" s="13">
        <f>SUM(E18,K18,Q18)</f>
        <v>0</v>
      </c>
      <c r="X18" s="13">
        <f>SUM(F18,L18,R18)</f>
        <v>40820</v>
      </c>
      <c r="Y18" s="13">
        <f>(G18+M18+S18)</f>
        <v>67166.039999999994</v>
      </c>
      <c r="Z18" s="13">
        <v>0</v>
      </c>
    </row>
    <row r="19" spans="1:28" s="1" customFormat="1" ht="88.5" customHeight="1">
      <c r="A19" s="14"/>
      <c r="B19" s="15" t="s">
        <v>16</v>
      </c>
      <c r="C19" s="16"/>
      <c r="D19" s="12">
        <f>D18</f>
        <v>0</v>
      </c>
      <c r="E19" s="12">
        <f>E18</f>
        <v>0</v>
      </c>
      <c r="F19" s="12">
        <f>F18</f>
        <v>0</v>
      </c>
      <c r="G19" s="12">
        <f>G18</f>
        <v>0</v>
      </c>
      <c r="H19" s="12">
        <v>0</v>
      </c>
      <c r="I19" s="12">
        <v>0</v>
      </c>
      <c r="J19" s="12">
        <f>J18</f>
        <v>107986.04</v>
      </c>
      <c r="K19" s="12">
        <v>0</v>
      </c>
      <c r="L19" s="12">
        <f>L18</f>
        <v>40820</v>
      </c>
      <c r="M19" s="12">
        <f>M18</f>
        <v>67166.039999999994</v>
      </c>
      <c r="N19" s="12">
        <v>0</v>
      </c>
      <c r="O19" s="12">
        <v>0</v>
      </c>
      <c r="P19" s="12">
        <f>P18</f>
        <v>0</v>
      </c>
      <c r="Q19" s="12">
        <v>0</v>
      </c>
      <c r="R19" s="12">
        <v>0</v>
      </c>
      <c r="S19" s="12">
        <v>0</v>
      </c>
      <c r="T19" s="12">
        <v>0</v>
      </c>
      <c r="U19" s="12">
        <v>0</v>
      </c>
      <c r="V19" s="12">
        <f>V18</f>
        <v>107986.04</v>
      </c>
      <c r="W19" s="12">
        <f>W18</f>
        <v>0</v>
      </c>
      <c r="X19" s="12">
        <f>X18</f>
        <v>40820</v>
      </c>
      <c r="Y19" s="12">
        <f>Y18</f>
        <v>67166.039999999994</v>
      </c>
      <c r="Z19" s="12">
        <v>0</v>
      </c>
    </row>
    <row r="20" spans="1:28" ht="56.1" customHeight="1">
      <c r="A20" s="43" t="s">
        <v>17</v>
      </c>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8" s="1" customFormat="1" ht="219" customHeight="1">
      <c r="A21" s="49" t="s">
        <v>18</v>
      </c>
      <c r="B21" s="10" t="s">
        <v>19</v>
      </c>
      <c r="C21" s="54" t="s">
        <v>15</v>
      </c>
      <c r="D21" s="12">
        <f>SUM(E21:I21)</f>
        <v>2640.27396</v>
      </c>
      <c r="E21" s="13">
        <v>2640.27396</v>
      </c>
      <c r="F21" s="13">
        <v>0</v>
      </c>
      <c r="G21" s="13">
        <v>0</v>
      </c>
      <c r="H21" s="13">
        <v>0</v>
      </c>
      <c r="I21" s="13">
        <v>0</v>
      </c>
      <c r="J21" s="12">
        <f>SUM(K21:O21)</f>
        <v>62732.226329999998</v>
      </c>
      <c r="K21" s="13">
        <v>62732.226329999998</v>
      </c>
      <c r="L21" s="13">
        <v>0</v>
      </c>
      <c r="M21" s="13">
        <v>0</v>
      </c>
      <c r="N21" s="13">
        <v>0</v>
      </c>
      <c r="O21" s="13">
        <v>0</v>
      </c>
      <c r="P21" s="12">
        <f>SUM(Q21:U21)</f>
        <v>0</v>
      </c>
      <c r="Q21" s="13">
        <v>0</v>
      </c>
      <c r="R21" s="13">
        <v>0</v>
      </c>
      <c r="S21" s="13">
        <v>0</v>
      </c>
      <c r="T21" s="13">
        <v>0</v>
      </c>
      <c r="U21" s="13">
        <v>0</v>
      </c>
      <c r="V21" s="12">
        <f>SUM(W21:Z21)</f>
        <v>65372.500289999996</v>
      </c>
      <c r="W21" s="13">
        <f>E21+K21+Q21</f>
        <v>65372.500289999996</v>
      </c>
      <c r="X21" s="13">
        <v>0</v>
      </c>
      <c r="Y21" s="13">
        <v>0</v>
      </c>
      <c r="Z21" s="13">
        <v>0</v>
      </c>
      <c r="AB21" s="30"/>
    </row>
    <row r="22" spans="1:28" s="1" customFormat="1" ht="61.5" customHeight="1">
      <c r="A22" s="50"/>
      <c r="B22" s="10" t="s">
        <v>20</v>
      </c>
      <c r="C22" s="55"/>
      <c r="D22" s="12">
        <f>SUM(E22:I22)</f>
        <v>329.85813000000002</v>
      </c>
      <c r="E22" s="13">
        <v>329.85813000000002</v>
      </c>
      <c r="F22" s="13">
        <v>0</v>
      </c>
      <c r="G22" s="13">
        <v>0</v>
      </c>
      <c r="H22" s="13">
        <v>0</v>
      </c>
      <c r="I22" s="13"/>
      <c r="J22" s="12">
        <f>SUM(K22:O22)</f>
        <v>4884.30872</v>
      </c>
      <c r="K22" s="13">
        <v>4884.30872</v>
      </c>
      <c r="L22" s="13">
        <v>0</v>
      </c>
      <c r="M22" s="13">
        <v>0</v>
      </c>
      <c r="N22" s="13">
        <v>0</v>
      </c>
      <c r="O22" s="13"/>
      <c r="P22" s="12">
        <f>SUM(Q22:U22)</f>
        <v>0</v>
      </c>
      <c r="Q22" s="13">
        <v>0</v>
      </c>
      <c r="R22" s="13">
        <v>0</v>
      </c>
      <c r="S22" s="13">
        <v>0</v>
      </c>
      <c r="T22" s="13">
        <v>0</v>
      </c>
      <c r="U22" s="13"/>
      <c r="V22" s="12">
        <f>SUM(W22:Z22)</f>
        <v>5214.1668499999996</v>
      </c>
      <c r="W22" s="13">
        <f>SUM(E22,K22,Q22)</f>
        <v>5214.1668499999996</v>
      </c>
      <c r="X22" s="13">
        <v>0</v>
      </c>
      <c r="Y22" s="13">
        <v>0</v>
      </c>
      <c r="Z22" s="13">
        <v>0</v>
      </c>
      <c r="AB22" s="30"/>
    </row>
    <row r="23" spans="1:28" s="1" customFormat="1" ht="87" customHeight="1">
      <c r="A23" s="14"/>
      <c r="B23" s="15" t="s">
        <v>16</v>
      </c>
      <c r="C23" s="17"/>
      <c r="D23" s="12">
        <f>D21</f>
        <v>2640.27396</v>
      </c>
      <c r="E23" s="12">
        <f>E21</f>
        <v>2640.27396</v>
      </c>
      <c r="F23" s="12">
        <v>0</v>
      </c>
      <c r="G23" s="12">
        <v>0</v>
      </c>
      <c r="H23" s="12">
        <v>0</v>
      </c>
      <c r="I23" s="12">
        <v>0</v>
      </c>
      <c r="J23" s="12">
        <f>J21</f>
        <v>62732.226329999998</v>
      </c>
      <c r="K23" s="12">
        <f>K21</f>
        <v>62732.226329999998</v>
      </c>
      <c r="L23" s="12">
        <v>0</v>
      </c>
      <c r="M23" s="12">
        <v>0</v>
      </c>
      <c r="N23" s="12">
        <v>0</v>
      </c>
      <c r="O23" s="12">
        <v>0</v>
      </c>
      <c r="P23" s="12">
        <f>P21</f>
        <v>0</v>
      </c>
      <c r="Q23" s="12">
        <f>Q21</f>
        <v>0</v>
      </c>
      <c r="R23" s="12">
        <v>0</v>
      </c>
      <c r="S23" s="12">
        <v>0</v>
      </c>
      <c r="T23" s="12">
        <v>0</v>
      </c>
      <c r="U23" s="12">
        <v>0</v>
      </c>
      <c r="V23" s="12">
        <f>V21</f>
        <v>65372.500289999996</v>
      </c>
      <c r="W23" s="12">
        <f>W21</f>
        <v>65372.500289999996</v>
      </c>
      <c r="X23" s="12">
        <v>0</v>
      </c>
      <c r="Y23" s="12">
        <v>0</v>
      </c>
      <c r="Z23" s="12">
        <v>0</v>
      </c>
    </row>
    <row r="24" spans="1:28" ht="33.950000000000003" customHeight="1">
      <c r="A24" s="43" t="s">
        <v>21</v>
      </c>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8" s="1" customFormat="1" ht="99.95" customHeight="1">
      <c r="A25" s="14" t="s">
        <v>22</v>
      </c>
      <c r="B25" s="10" t="s">
        <v>23</v>
      </c>
      <c r="C25" s="11" t="s">
        <v>15</v>
      </c>
      <c r="D25" s="12">
        <f>SUM(E25:I25)</f>
        <v>7000</v>
      </c>
      <c r="E25" s="13">
        <v>0</v>
      </c>
      <c r="F25" s="13">
        <v>2000</v>
      </c>
      <c r="G25" s="13">
        <v>2500</v>
      </c>
      <c r="H25" s="13">
        <v>2500</v>
      </c>
      <c r="I25" s="13">
        <v>0</v>
      </c>
      <c r="J25" s="12">
        <f>SUM(K25:N25)</f>
        <v>28000</v>
      </c>
      <c r="K25" s="13">
        <v>0</v>
      </c>
      <c r="L25" s="13">
        <v>8000</v>
      </c>
      <c r="M25" s="13">
        <v>10000</v>
      </c>
      <c r="N25" s="13">
        <v>10000</v>
      </c>
      <c r="O25" s="13">
        <v>0</v>
      </c>
      <c r="P25" s="13">
        <v>0</v>
      </c>
      <c r="Q25" s="13">
        <v>0</v>
      </c>
      <c r="R25" s="13">
        <v>0</v>
      </c>
      <c r="S25" s="13">
        <v>0</v>
      </c>
      <c r="T25" s="13">
        <v>0</v>
      </c>
      <c r="U25" s="13">
        <v>0</v>
      </c>
      <c r="V25" s="12">
        <f>SUM(W25:Z25)</f>
        <v>35000</v>
      </c>
      <c r="W25" s="13">
        <f>E25+K25+Q25</f>
        <v>0</v>
      </c>
      <c r="X25" s="13">
        <f>F25+L25+R25</f>
        <v>10000</v>
      </c>
      <c r="Y25" s="13">
        <f>G25+M25+S25</f>
        <v>12500</v>
      </c>
      <c r="Z25" s="13">
        <f>H25+N25+T25</f>
        <v>12500</v>
      </c>
    </row>
    <row r="26" spans="1:28" s="1" customFormat="1" ht="102.95" customHeight="1">
      <c r="A26" s="14" t="s">
        <v>24</v>
      </c>
      <c r="B26" s="10" t="s">
        <v>25</v>
      </c>
      <c r="C26" s="11" t="s">
        <v>15</v>
      </c>
      <c r="D26" s="12">
        <f>SUM(E26:H26)</f>
        <v>0</v>
      </c>
      <c r="E26" s="13">
        <v>0</v>
      </c>
      <c r="F26" s="13">
        <v>0</v>
      </c>
      <c r="G26" s="13">
        <v>0</v>
      </c>
      <c r="H26" s="13">
        <v>0</v>
      </c>
      <c r="I26" s="13"/>
      <c r="J26" s="12">
        <v>0</v>
      </c>
      <c r="K26" s="13">
        <v>0</v>
      </c>
      <c r="L26" s="13">
        <v>0</v>
      </c>
      <c r="M26" s="13">
        <v>0</v>
      </c>
      <c r="N26" s="13">
        <v>0</v>
      </c>
      <c r="O26" s="13"/>
      <c r="P26" s="12">
        <v>0</v>
      </c>
      <c r="Q26" s="13">
        <v>0</v>
      </c>
      <c r="R26" s="13">
        <v>0</v>
      </c>
      <c r="S26" s="13">
        <v>0</v>
      </c>
      <c r="T26" s="13">
        <v>0</v>
      </c>
      <c r="U26" s="13"/>
      <c r="V26" s="12">
        <f>SUM(W26:Z26)</f>
        <v>0</v>
      </c>
      <c r="W26" s="13">
        <v>0</v>
      </c>
      <c r="X26" s="13">
        <v>0</v>
      </c>
      <c r="Y26" s="13">
        <v>0</v>
      </c>
      <c r="Z26" s="13">
        <v>0</v>
      </c>
    </row>
    <row r="27" spans="1:28" s="1" customFormat="1" ht="99.95" customHeight="1">
      <c r="A27" s="14" t="s">
        <v>26</v>
      </c>
      <c r="B27" s="10" t="s">
        <v>27</v>
      </c>
      <c r="C27" s="11" t="s">
        <v>15</v>
      </c>
      <c r="D27" s="12">
        <f>SUM(E27:H27)</f>
        <v>0</v>
      </c>
      <c r="E27" s="13">
        <v>0</v>
      </c>
      <c r="F27" s="13">
        <v>0</v>
      </c>
      <c r="G27" s="13">
        <v>0</v>
      </c>
      <c r="H27" s="13">
        <v>0</v>
      </c>
      <c r="I27" s="13"/>
      <c r="J27" s="12">
        <v>0</v>
      </c>
      <c r="K27" s="13">
        <v>0</v>
      </c>
      <c r="L27" s="13">
        <v>0</v>
      </c>
      <c r="M27" s="13">
        <v>0</v>
      </c>
      <c r="N27" s="13">
        <v>0</v>
      </c>
      <c r="O27" s="13"/>
      <c r="P27" s="12">
        <v>0</v>
      </c>
      <c r="Q27" s="13">
        <v>0</v>
      </c>
      <c r="R27" s="13">
        <v>0</v>
      </c>
      <c r="S27" s="13">
        <v>0</v>
      </c>
      <c r="T27" s="13">
        <v>0</v>
      </c>
      <c r="U27" s="13"/>
      <c r="V27" s="12">
        <f>SUM(W27:Z27)</f>
        <v>0</v>
      </c>
      <c r="W27" s="13">
        <v>0</v>
      </c>
      <c r="X27" s="13">
        <v>0</v>
      </c>
      <c r="Y27" s="13">
        <v>0</v>
      </c>
      <c r="Z27" s="13">
        <v>0</v>
      </c>
    </row>
    <row r="28" spans="1:28" s="1" customFormat="1" ht="83.45" customHeight="1">
      <c r="A28" s="14"/>
      <c r="B28" s="15" t="s">
        <v>16</v>
      </c>
      <c r="C28" s="17"/>
      <c r="D28" s="12">
        <f>SUM(E28:H28)</f>
        <v>7000</v>
      </c>
      <c r="E28" s="12">
        <v>0</v>
      </c>
      <c r="F28" s="12">
        <f>F25</f>
        <v>2000</v>
      </c>
      <c r="G28" s="12">
        <f>G25</f>
        <v>2500</v>
      </c>
      <c r="H28" s="12">
        <f>H25</f>
        <v>2500</v>
      </c>
      <c r="I28" s="12">
        <f t="shared" ref="I28:Z28" si="0">I25</f>
        <v>0</v>
      </c>
      <c r="J28" s="12">
        <f t="shared" si="0"/>
        <v>28000</v>
      </c>
      <c r="K28" s="12">
        <f t="shared" si="0"/>
        <v>0</v>
      </c>
      <c r="L28" s="12">
        <f t="shared" si="0"/>
        <v>8000</v>
      </c>
      <c r="M28" s="12">
        <f t="shared" si="0"/>
        <v>10000</v>
      </c>
      <c r="N28" s="12">
        <f t="shared" si="0"/>
        <v>10000</v>
      </c>
      <c r="O28" s="12">
        <f t="shared" si="0"/>
        <v>0</v>
      </c>
      <c r="P28" s="12">
        <f t="shared" si="0"/>
        <v>0</v>
      </c>
      <c r="Q28" s="12">
        <f t="shared" si="0"/>
        <v>0</v>
      </c>
      <c r="R28" s="12">
        <f t="shared" si="0"/>
        <v>0</v>
      </c>
      <c r="S28" s="12">
        <f t="shared" si="0"/>
        <v>0</v>
      </c>
      <c r="T28" s="12">
        <f t="shared" si="0"/>
        <v>0</v>
      </c>
      <c r="U28" s="12">
        <f t="shared" si="0"/>
        <v>0</v>
      </c>
      <c r="V28" s="12">
        <f t="shared" si="0"/>
        <v>35000</v>
      </c>
      <c r="W28" s="12">
        <f t="shared" si="0"/>
        <v>0</v>
      </c>
      <c r="X28" s="12">
        <f t="shared" si="0"/>
        <v>10000</v>
      </c>
      <c r="Y28" s="12">
        <f t="shared" si="0"/>
        <v>12500</v>
      </c>
      <c r="Z28" s="12">
        <f t="shared" si="0"/>
        <v>12500</v>
      </c>
    </row>
    <row r="29" spans="1:28" ht="36" customHeight="1">
      <c r="A29" s="43" t="s">
        <v>28</v>
      </c>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8" s="1" customFormat="1" ht="88.15" customHeight="1">
      <c r="A30" s="14" t="s">
        <v>29</v>
      </c>
      <c r="B30" s="10" t="s">
        <v>30</v>
      </c>
      <c r="C30" s="11" t="s">
        <v>15</v>
      </c>
      <c r="D30" s="12">
        <f>SUM(E30:I30)</f>
        <v>2.8</v>
      </c>
      <c r="E30" s="13">
        <v>2.8</v>
      </c>
      <c r="F30" s="13">
        <v>0</v>
      </c>
      <c r="G30" s="13">
        <v>0</v>
      </c>
      <c r="H30" s="13">
        <v>0</v>
      </c>
      <c r="I30" s="13">
        <v>0</v>
      </c>
      <c r="J30" s="12">
        <v>0</v>
      </c>
      <c r="K30" s="13">
        <v>0</v>
      </c>
      <c r="L30" s="13">
        <v>0</v>
      </c>
      <c r="M30" s="13">
        <v>0</v>
      </c>
      <c r="N30" s="13">
        <v>0</v>
      </c>
      <c r="O30" s="13">
        <v>0</v>
      </c>
      <c r="P30" s="12">
        <v>0</v>
      </c>
      <c r="Q30" s="13">
        <v>0</v>
      </c>
      <c r="R30" s="13">
        <v>0</v>
      </c>
      <c r="S30" s="13">
        <v>0</v>
      </c>
      <c r="T30" s="13">
        <v>0</v>
      </c>
      <c r="U30" s="13">
        <v>0</v>
      </c>
      <c r="V30" s="12">
        <f>SUM(W30:Z30)</f>
        <v>2.8</v>
      </c>
      <c r="W30" s="13">
        <f>SUM(E30,K30,Q30)</f>
        <v>2.8</v>
      </c>
      <c r="X30" s="13">
        <v>0</v>
      </c>
      <c r="Y30" s="13">
        <v>0</v>
      </c>
      <c r="Z30" s="13">
        <v>0</v>
      </c>
    </row>
    <row r="31" spans="1:28" s="1" customFormat="1" ht="88.15" customHeight="1">
      <c r="A31" s="14"/>
      <c r="B31" s="15" t="s">
        <v>16</v>
      </c>
      <c r="C31" s="17"/>
      <c r="D31" s="12">
        <f>SUM(E31:H31)</f>
        <v>2.8</v>
      </c>
      <c r="E31" s="12">
        <v>2.8</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f>SUM(W31:Z31)</f>
        <v>2.8</v>
      </c>
      <c r="W31" s="12">
        <f>SUM(E31,K31,Q31)</f>
        <v>2.8</v>
      </c>
      <c r="X31" s="12">
        <v>0</v>
      </c>
      <c r="Y31" s="12">
        <v>0</v>
      </c>
      <c r="Z31" s="12">
        <v>0</v>
      </c>
    </row>
    <row r="32" spans="1:28" s="2" customFormat="1" ht="83.45" customHeight="1">
      <c r="A32" s="17"/>
      <c r="B32" s="15" t="s">
        <v>31</v>
      </c>
      <c r="C32" s="17"/>
      <c r="D32" s="12">
        <f>SUM(E32:I32)</f>
        <v>9643.0739599999997</v>
      </c>
      <c r="E32" s="12">
        <f>E19+E23+E28+E31</f>
        <v>2643.0739600000002</v>
      </c>
      <c r="F32" s="12">
        <f>F19+F23+F28</f>
        <v>2000</v>
      </c>
      <c r="G32" s="12">
        <f>G19+G23+G28</f>
        <v>2500</v>
      </c>
      <c r="H32" s="12">
        <f>H19+H23+H28</f>
        <v>2500</v>
      </c>
      <c r="I32" s="12">
        <f>I19+I23+I28</f>
        <v>0</v>
      </c>
      <c r="J32" s="12">
        <f>SUM(K32:O32)</f>
        <v>198718.26633000001</v>
      </c>
      <c r="K32" s="12">
        <f t="shared" ref="K32:O32" si="1">K19+K23+K28</f>
        <v>62732.226329999998</v>
      </c>
      <c r="L32" s="12">
        <f t="shared" si="1"/>
        <v>48820</v>
      </c>
      <c r="M32" s="12">
        <f t="shared" si="1"/>
        <v>77166.039999999994</v>
      </c>
      <c r="N32" s="12">
        <f t="shared" si="1"/>
        <v>10000</v>
      </c>
      <c r="O32" s="12">
        <f t="shared" si="1"/>
        <v>0</v>
      </c>
      <c r="P32" s="12">
        <f>SUM(Q32:U32)</f>
        <v>0</v>
      </c>
      <c r="Q32" s="12">
        <f t="shared" ref="Q32:U32" si="2">Q19+Q23+Q28</f>
        <v>0</v>
      </c>
      <c r="R32" s="12">
        <f t="shared" si="2"/>
        <v>0</v>
      </c>
      <c r="S32" s="12">
        <f t="shared" si="2"/>
        <v>0</v>
      </c>
      <c r="T32" s="12">
        <f t="shared" si="2"/>
        <v>0</v>
      </c>
      <c r="U32" s="12">
        <f t="shared" si="2"/>
        <v>0</v>
      </c>
      <c r="V32" s="12">
        <f>SUM(W32:Z32)</f>
        <v>208361.34028999999</v>
      </c>
      <c r="W32" s="12">
        <f>W19+W23+W28+W31</f>
        <v>65375.300289999999</v>
      </c>
      <c r="X32" s="12">
        <f>X19+X23+X28</f>
        <v>50820</v>
      </c>
      <c r="Y32" s="12">
        <f>Y19+Y23+Y28</f>
        <v>79666.039999999994</v>
      </c>
      <c r="Z32" s="12">
        <f>Z19+Z23+Z28</f>
        <v>12500</v>
      </c>
    </row>
    <row r="33" spans="1:26" s="3" customFormat="1" ht="9.6" customHeight="1">
      <c r="A33" s="18"/>
      <c r="B33" s="18"/>
      <c r="C33" s="18"/>
      <c r="D33" s="19"/>
      <c r="E33" s="19"/>
      <c r="F33" s="19"/>
      <c r="G33" s="19"/>
      <c r="H33" s="19"/>
      <c r="I33" s="19" t="s">
        <v>32</v>
      </c>
      <c r="J33" s="19"/>
      <c r="K33" s="19"/>
      <c r="L33" s="19"/>
      <c r="M33" s="19"/>
      <c r="N33" s="19"/>
      <c r="O33" s="19"/>
      <c r="P33" s="29"/>
      <c r="Q33" s="19"/>
      <c r="R33" s="19"/>
      <c r="S33" s="19"/>
      <c r="T33" s="19"/>
      <c r="U33" s="19"/>
      <c r="V33" s="29"/>
      <c r="W33" s="19"/>
      <c r="X33" s="19"/>
      <c r="Y33" s="19"/>
      <c r="Z33" s="19"/>
    </row>
    <row r="34" spans="1:26" ht="30.75" customHeight="1">
      <c r="A34" s="31" t="s">
        <v>39</v>
      </c>
    </row>
    <row r="35" spans="1:26" ht="17.25" customHeight="1">
      <c r="A35" s="31" t="s">
        <v>38</v>
      </c>
    </row>
    <row r="36" spans="1:26" ht="18.75" customHeight="1">
      <c r="A36" s="44" t="s">
        <v>37</v>
      </c>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20"/>
    </row>
    <row r="38" spans="1:26">
      <c r="Z38" s="4" t="s">
        <v>33</v>
      </c>
    </row>
  </sheetData>
  <mergeCells count="24">
    <mergeCell ref="A20:Z20"/>
    <mergeCell ref="A24:Z24"/>
    <mergeCell ref="A29:Z29"/>
    <mergeCell ref="A36:Z36"/>
    <mergeCell ref="A12:A15"/>
    <mergeCell ref="A21:A22"/>
    <mergeCell ref="B12:B15"/>
    <mergeCell ref="C12:C15"/>
    <mergeCell ref="C21:C22"/>
    <mergeCell ref="D14:D15"/>
    <mergeCell ref="J14:J15"/>
    <mergeCell ref="P14:P15"/>
    <mergeCell ref="V14:V15"/>
    <mergeCell ref="V12:Z13"/>
    <mergeCell ref="E14:I14"/>
    <mergeCell ref="K14:O14"/>
    <mergeCell ref="Q14:U14"/>
    <mergeCell ref="W14:Z14"/>
    <mergeCell ref="A17:Z17"/>
    <mergeCell ref="S8:Z8"/>
    <mergeCell ref="D12:T12"/>
    <mergeCell ref="D13:I13"/>
    <mergeCell ref="J13:O13"/>
    <mergeCell ref="P13:U13"/>
  </mergeCells>
  <printOptions horizontalCentered="1"/>
  <pageMargins left="0" right="0.11811023622047245" top="0.15748031496062992" bottom="0.11811023622047245" header="0.31496062992125984" footer="0.11811023622047245"/>
  <pageSetup scale="95" fitToHeight="2" orientation="landscape"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9</vt:lpstr>
      <vt:lpstr>'приложение 9'!Заголовки_для_печати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КУИГ</dc:creator>
  <cp:lastModifiedBy>Пользователь</cp:lastModifiedBy>
  <cp:lastPrinted>2023-10-09T06:48:13Z</cp:lastPrinted>
  <dcterms:created xsi:type="dcterms:W3CDTF">2022-10-18T07:32:00Z</dcterms:created>
  <dcterms:modified xsi:type="dcterms:W3CDTF">2023-12-29T11:29:20Z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87E5A6CD5EEF407C9A3BD182FB64AF97</vt:lpwstr>
  </property>
  <property fmtid="{D5CDD505-2E9C-101B-9397-08002B2CF9AE}" pid="3" name="KSOProductBuildVer">
    <vt:lpwstr>1049-11.2.0.11537</vt:lpwstr>
  </property>
</Properties>
</file>